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0110" activeTab="0"/>
  </bookViews>
  <sheets>
    <sheet name="tp-Faktoren" sheetId="1" r:id="rId1"/>
  </sheets>
  <definedNames>
    <definedName name="_xlfn.NORM.DIST" hidden="1">#NAME?</definedName>
    <definedName name="_xlfn.T.DIST.2T" hidden="1">#NAME?</definedName>
    <definedName name="_xlfn.T.INV" hidden="1">#NAME?</definedName>
    <definedName name="_xlfn.T.INV.2T" hidden="1">#NAME?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<sst xmlns="http://schemas.openxmlformats.org/spreadsheetml/2006/main" count="20" uniqueCount="18">
  <si>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Gewählte Wahrscheinlichkeit für Konfidenzintervall: </t>
  </si>
  <si>
    <t xml:space="preserve">Anzahl von Messungen: </t>
  </si>
  <si>
    <t>Tabelle:</t>
  </si>
  <si>
    <t>"1-sigma"</t>
  </si>
  <si>
    <t>"2-sigma"</t>
  </si>
  <si>
    <t>"3-sigma"</t>
  </si>
  <si>
    <t>zu 3.3:</t>
  </si>
  <si>
    <t xml:space="preserve">¥ </t>
  </si>
  <si>
    <t>Berechnung der tp-Faktoren mit Excel:</t>
  </si>
  <si>
    <t>r</t>
  </si>
  <si>
    <t>n</t>
  </si>
  <si>
    <r>
      <t xml:space="preserve">p = gewähltes Vertrauensniveau, </t>
    </r>
    <r>
      <rPr>
        <b/>
        <sz val="11"/>
        <color indexed="8"/>
        <rFont val="Symbol"/>
        <family val="1"/>
      </rPr>
      <t>®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Fehler = tp </t>
    </r>
    <r>
      <rPr>
        <b/>
        <sz val="11"/>
        <color indexed="8"/>
        <rFont val="Calibri"/>
        <family val="2"/>
      </rPr>
      <t>·</t>
    </r>
    <r>
      <rPr>
        <b/>
        <sz val="11"/>
        <color indexed="8"/>
        <rFont val="Calibri"/>
        <family val="2"/>
      </rPr>
      <t xml:space="preserve"> Standardfehler</t>
    </r>
  </si>
  <si>
    <t>f</t>
  </si>
  <si>
    <r>
      <t xml:space="preserve"> </t>
    </r>
    <r>
      <rPr>
        <i/>
        <sz val="11"/>
        <color indexed="8"/>
        <rFont val="Symbol"/>
        <family val="1"/>
      </rPr>
      <t>®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tp-Faktor:   </t>
    </r>
  </si>
  <si>
    <t>f = Anzahl der Freiheitsgrade, n = Anzahl der Messungen, r = Zahl der Wertepaare bei lin. Regression*</t>
  </si>
  <si>
    <t>*) Für die Statistik entscheidend ist die Zahl der Freiheitsgrade f:</t>
  </si>
  <si>
    <t xml:space="preserve"> -  Bei n Einzelmessungen ist f = n-1, da jeweils mit dem ersten Messwert (oder dem Mittelwert) verglichen wird.</t>
  </si>
  <si>
    <t xml:space="preserve"> -  Bei r Wertepaaren für eine lineare Regression ist f = r-2, da für die Definition einer Geraden zwei Wertepaare benötigt werden.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</si>
</sst>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i/>
      <sz val="11"/>
      <color indexed="8"/>
      <name val="Calibri"/>
      <family val="2"/>
    </font>
    <font>
      <i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1"/>
      <color theme="1"/>
      <name val="Symbol"/>
      <family val="1"/>
    </font>
    <font>
      <b/>
      <sz val="11"/>
      <color theme="1"/>
      <name val="Symbol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/>
    </xf>
    <xf numFmtId="169" fontId="0" fillId="0" borderId="10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/>
    </xf>
    <xf numFmtId="0" fontId="44" fillId="0" borderId="0" xfId="0" applyFont="1" applyAlignment="1">
      <alignment horizontal="right"/>
    </xf>
    <xf numFmtId="9" fontId="29" fillId="0" borderId="11" xfId="0" applyNumberFormat="1" applyFont="1" applyBorder="1" applyAlignment="1">
      <alignment horizontal="center"/>
    </xf>
    <xf numFmtId="10" fontId="29" fillId="0" borderId="11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4" fontId="42" fillId="0" borderId="0" xfId="49" applyNumberFormat="1" applyFont="1" applyAlignment="1">
      <alignment horizontal="center"/>
    </xf>
    <xf numFmtId="0" fontId="0" fillId="0" borderId="0" xfId="0" applyFill="1" applyAlignment="1">
      <alignment/>
    </xf>
    <xf numFmtId="9" fontId="29" fillId="0" borderId="11" xfId="0" applyNumberFormat="1" applyFon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0" borderId="14" xfId="0" applyNumberForma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29" fillId="0" borderId="16" xfId="0" applyNumberFormat="1" applyFon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22" xfId="0" applyNumberForma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46" fillId="0" borderId="0" xfId="0" applyFont="1" applyAlignment="1">
      <alignment horizontal="right"/>
    </xf>
    <xf numFmtId="0" fontId="0" fillId="0" borderId="2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21</xdr:row>
      <xdr:rowOff>152400</xdr:rowOff>
    </xdr:from>
    <xdr:to>
      <xdr:col>10</xdr:col>
      <xdr:colOff>57150</xdr:colOff>
      <xdr:row>23</xdr:row>
      <xdr:rowOff>47625</xdr:rowOff>
    </xdr:to>
    <xdr:sp>
      <xdr:nvSpPr>
        <xdr:cNvPr id="1" name="Ellipse 1"/>
        <xdr:cNvSpPr>
          <a:spLocks/>
        </xdr:cNvSpPr>
      </xdr:nvSpPr>
      <xdr:spPr>
        <a:xfrm>
          <a:off x="4457700" y="4057650"/>
          <a:ext cx="685800" cy="276225"/>
        </a:xfrm>
        <a:prstGeom prst="ellipse">
          <a:avLst/>
        </a:prstGeom>
        <a:noFill/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N19" sqref="N19"/>
    </sheetView>
  </sheetViews>
  <sheetFormatPr defaultColWidth="11.421875" defaultRowHeight="15"/>
  <cols>
    <col min="1" max="1" width="7.7109375" style="0" customWidth="1"/>
    <col min="2" max="3" width="4.8515625" style="1" customWidth="1"/>
    <col min="4" max="4" width="4.8515625" style="8" customWidth="1"/>
    <col min="5" max="9" width="9.00390625" style="1" customWidth="1"/>
    <col min="10" max="11" width="9.00390625" style="0" customWidth="1"/>
  </cols>
  <sheetData>
    <row r="1" ht="15">
      <c r="A1" t="s">
        <v>6</v>
      </c>
    </row>
    <row r="2" spans="2:9" ht="21">
      <c r="B2" s="3" t="s">
        <v>8</v>
      </c>
      <c r="D2" s="1"/>
      <c r="H2"/>
      <c r="I2"/>
    </row>
    <row r="3" spans="2:9" ht="7.5" customHeight="1">
      <c r="B3" s="3"/>
      <c r="D3" s="1"/>
      <c r="H3"/>
      <c r="I3"/>
    </row>
    <row r="4" spans="2:14" ht="15" customHeight="1">
      <c r="B4" s="8" t="s">
        <v>14</v>
      </c>
      <c r="D4" s="1"/>
      <c r="H4"/>
      <c r="I4"/>
      <c r="N4" t="s">
        <v>15</v>
      </c>
    </row>
    <row r="5" spans="2:14" ht="15" customHeight="1">
      <c r="B5" s="8" t="s">
        <v>11</v>
      </c>
      <c r="D5" s="1"/>
      <c r="H5"/>
      <c r="I5"/>
      <c r="N5" t="s">
        <v>16</v>
      </c>
    </row>
    <row r="6" spans="2:14" ht="15" customHeight="1">
      <c r="B6" s="8"/>
      <c r="D6" s="1"/>
      <c r="H6"/>
      <c r="I6"/>
      <c r="N6" t="s">
        <v>17</v>
      </c>
    </row>
    <row r="7" spans="2:12" ht="15">
      <c r="B7" s="8"/>
      <c r="D7" s="1"/>
      <c r="K7" s="46" t="s">
        <v>0</v>
      </c>
      <c r="L7" s="15">
        <v>0.99</v>
      </c>
    </row>
    <row r="8" spans="2:12" ht="15">
      <c r="B8" s="8"/>
      <c r="D8" s="1"/>
      <c r="K8" s="46" t="s">
        <v>1</v>
      </c>
      <c r="L8" s="5">
        <v>11</v>
      </c>
    </row>
    <row r="9" spans="2:12" ht="15">
      <c r="B9" s="8"/>
      <c r="D9" s="1"/>
      <c r="K9" s="46" t="s">
        <v>13</v>
      </c>
      <c r="L9" s="6">
        <f>_xlfn.T.INV.2T(1-L7,L8-1)</f>
        <v>3.169272672616951</v>
      </c>
    </row>
    <row r="10" ht="7.5" customHeight="1"/>
    <row r="11" spans="2:14" ht="15">
      <c r="B11" s="8" t="s">
        <v>2</v>
      </c>
      <c r="N11" s="1"/>
    </row>
    <row r="12" spans="6:14" ht="15.75" thickBot="1">
      <c r="F12" s="7" t="s">
        <v>3</v>
      </c>
      <c r="I12" s="7" t="s">
        <v>4</v>
      </c>
      <c r="J12" s="16"/>
      <c r="K12" s="7" t="s">
        <v>5</v>
      </c>
      <c r="N12" s="1"/>
    </row>
    <row r="13" spans="2:12" s="8" customFormat="1" ht="15.75" thickBot="1">
      <c r="B13" s="23" t="s">
        <v>9</v>
      </c>
      <c r="C13" s="24" t="s">
        <v>10</v>
      </c>
      <c r="D13" s="25" t="s">
        <v>12</v>
      </c>
      <c r="E13" s="34">
        <v>0.5</v>
      </c>
      <c r="F13" s="11">
        <v>0.68269</v>
      </c>
      <c r="G13" s="10">
        <v>0.9</v>
      </c>
      <c r="H13" s="10">
        <v>0.95</v>
      </c>
      <c r="I13" s="11">
        <v>0.9545</v>
      </c>
      <c r="J13" s="17">
        <v>0.99</v>
      </c>
      <c r="K13" s="11">
        <v>0.9973</v>
      </c>
      <c r="L13" s="12">
        <v>0.999</v>
      </c>
    </row>
    <row r="14" spans="2:13" ht="15">
      <c r="B14" s="26">
        <f>D14+2</f>
        <v>3</v>
      </c>
      <c r="C14" s="22">
        <f>D14+1</f>
        <v>2</v>
      </c>
      <c r="D14" s="27">
        <v>1</v>
      </c>
      <c r="E14" s="35">
        <f>_xlfn.T.INV.2T(1-E$13,$D14)</f>
        <v>1</v>
      </c>
      <c r="F14" s="13">
        <f aca="true" t="shared" si="0" ref="F14:L29">_xlfn.T.INV.2T(1-F$13,$D14)</f>
        <v>1.8373406922740245</v>
      </c>
      <c r="G14" s="13">
        <f t="shared" si="0"/>
        <v>6.313751514675045</v>
      </c>
      <c r="H14" s="13">
        <f t="shared" si="0"/>
        <v>12.706204736174694</v>
      </c>
      <c r="I14" s="41">
        <f t="shared" si="0"/>
        <v>13.967811487502582</v>
      </c>
      <c r="J14" s="42">
        <f t="shared" si="0"/>
        <v>63.656741162871526</v>
      </c>
      <c r="K14" s="44">
        <f t="shared" si="0"/>
        <v>235.7836871584895</v>
      </c>
      <c r="L14" s="45">
        <f t="shared" si="0"/>
        <v>636.6192487687191</v>
      </c>
      <c r="M14" s="33"/>
    </row>
    <row r="15" spans="2:13" ht="15">
      <c r="B15" s="28">
        <f aca="true" t="shared" si="1" ref="B15:B51">D15+2</f>
        <v>4</v>
      </c>
      <c r="C15" s="20">
        <f aca="true" t="shared" si="2" ref="C15:C51">D15+1</f>
        <v>3</v>
      </c>
      <c r="D15" s="29">
        <v>2</v>
      </c>
      <c r="E15" s="35">
        <f aca="true" t="shared" si="3" ref="E15:L51">_xlfn.T.INV.2T(1-E$13,$D15)</f>
        <v>0.8164965809277259</v>
      </c>
      <c r="F15" s="13">
        <f t="shared" si="0"/>
        <v>1.3212792138223053</v>
      </c>
      <c r="G15" s="13">
        <f t="shared" si="0"/>
        <v>2.919985580353727</v>
      </c>
      <c r="H15" s="13">
        <f t="shared" si="0"/>
        <v>4.302652729749462</v>
      </c>
      <c r="I15" s="13">
        <f t="shared" si="0"/>
        <v>4.526550760081992</v>
      </c>
      <c r="J15" s="18">
        <f t="shared" si="0"/>
        <v>9.92484320091829</v>
      </c>
      <c r="K15" s="41">
        <f t="shared" si="0"/>
        <v>19.20601588781097</v>
      </c>
      <c r="L15" s="43">
        <f t="shared" si="0"/>
        <v>31.599054576443606</v>
      </c>
      <c r="M15" s="33"/>
    </row>
    <row r="16" spans="2:13" ht="15">
      <c r="B16" s="28">
        <f t="shared" si="1"/>
        <v>5</v>
      </c>
      <c r="C16" s="20">
        <f t="shared" si="2"/>
        <v>4</v>
      </c>
      <c r="D16" s="29">
        <v>3</v>
      </c>
      <c r="E16" s="35">
        <f t="shared" si="3"/>
        <v>0.7648923284043451</v>
      </c>
      <c r="F16" s="13">
        <f t="shared" si="0"/>
        <v>1.1968828625972516</v>
      </c>
      <c r="G16" s="13">
        <f t="shared" si="0"/>
        <v>2.353363434801824</v>
      </c>
      <c r="H16" s="13">
        <f t="shared" si="0"/>
        <v>3.1824463052837078</v>
      </c>
      <c r="I16" s="13">
        <f t="shared" si="0"/>
        <v>3.3068299207201113</v>
      </c>
      <c r="J16" s="18">
        <f t="shared" si="0"/>
        <v>5.840909309733355</v>
      </c>
      <c r="K16" s="13">
        <f t="shared" si="0"/>
        <v>9.218701822037305</v>
      </c>
      <c r="L16" s="43">
        <f t="shared" si="0"/>
        <v>12.923978636687478</v>
      </c>
      <c r="M16" s="33"/>
    </row>
    <row r="17" spans="2:13" ht="15">
      <c r="B17" s="28">
        <f t="shared" si="1"/>
        <v>6</v>
      </c>
      <c r="C17" s="20">
        <f t="shared" si="2"/>
        <v>5</v>
      </c>
      <c r="D17" s="29">
        <v>4</v>
      </c>
      <c r="E17" s="35">
        <f t="shared" si="3"/>
        <v>0.7406970841126829</v>
      </c>
      <c r="F17" s="13">
        <f t="shared" si="0"/>
        <v>1.1416279996678065</v>
      </c>
      <c r="G17" s="13">
        <f t="shared" si="0"/>
        <v>2.1318467863266504</v>
      </c>
      <c r="H17" s="13">
        <f t="shared" si="0"/>
        <v>2.776445105197793</v>
      </c>
      <c r="I17" s="13">
        <f t="shared" si="0"/>
        <v>2.869315169696385</v>
      </c>
      <c r="J17" s="18">
        <f t="shared" si="0"/>
        <v>4.604094871349992</v>
      </c>
      <c r="K17" s="13">
        <f t="shared" si="0"/>
        <v>6.620071551188366</v>
      </c>
      <c r="L17" s="36">
        <f t="shared" si="0"/>
        <v>8.610301581379273</v>
      </c>
      <c r="M17" s="33"/>
    </row>
    <row r="18" spans="2:13" ht="15">
      <c r="B18" s="28">
        <f t="shared" si="1"/>
        <v>7</v>
      </c>
      <c r="C18" s="20">
        <f t="shared" si="2"/>
        <v>6</v>
      </c>
      <c r="D18" s="29">
        <v>5</v>
      </c>
      <c r="E18" s="35">
        <f t="shared" si="3"/>
        <v>0.7266868438004216</v>
      </c>
      <c r="F18" s="13">
        <f t="shared" si="0"/>
        <v>1.1105078743798045</v>
      </c>
      <c r="G18" s="13">
        <f t="shared" si="0"/>
        <v>2.0150483733330233</v>
      </c>
      <c r="H18" s="13">
        <f t="shared" si="0"/>
        <v>2.570581835636315</v>
      </c>
      <c r="I18" s="13">
        <f t="shared" si="0"/>
        <v>2.648654254283119</v>
      </c>
      <c r="J18" s="18">
        <f t="shared" si="0"/>
        <v>4.032142983555227</v>
      </c>
      <c r="K18" s="13">
        <f t="shared" si="0"/>
        <v>5.50698496735483</v>
      </c>
      <c r="L18" s="36">
        <f t="shared" si="0"/>
        <v>6.868826625881108</v>
      </c>
      <c r="M18" s="33"/>
    </row>
    <row r="19" spans="2:13" ht="15">
      <c r="B19" s="28">
        <f t="shared" si="1"/>
        <v>8</v>
      </c>
      <c r="C19" s="20">
        <f t="shared" si="2"/>
        <v>7</v>
      </c>
      <c r="D19" s="29">
        <v>6</v>
      </c>
      <c r="E19" s="35">
        <f t="shared" si="3"/>
        <v>0.7175581964914122</v>
      </c>
      <c r="F19" s="13">
        <f t="shared" si="0"/>
        <v>1.0905703054974725</v>
      </c>
      <c r="G19" s="13">
        <f t="shared" si="0"/>
        <v>1.9431802805153033</v>
      </c>
      <c r="H19" s="13">
        <f t="shared" si="0"/>
        <v>2.446911851144969</v>
      </c>
      <c r="I19" s="13">
        <f t="shared" si="0"/>
        <v>2.516528348121628</v>
      </c>
      <c r="J19" s="18">
        <f t="shared" si="0"/>
        <v>3.7074280213247786</v>
      </c>
      <c r="K19" s="13">
        <f t="shared" si="0"/>
        <v>4.903989775692427</v>
      </c>
      <c r="L19" s="36">
        <f t="shared" si="0"/>
        <v>5.958816178818758</v>
      </c>
      <c r="M19" s="33"/>
    </row>
    <row r="20" spans="2:13" ht="15">
      <c r="B20" s="28">
        <f t="shared" si="1"/>
        <v>9</v>
      </c>
      <c r="C20" s="20">
        <f t="shared" si="2"/>
        <v>8</v>
      </c>
      <c r="D20" s="29">
        <v>7</v>
      </c>
      <c r="E20" s="35">
        <f t="shared" si="3"/>
        <v>0.7111417780817859</v>
      </c>
      <c r="F20" s="13">
        <f t="shared" si="0"/>
        <v>1.0767145929687856</v>
      </c>
      <c r="G20" s="13">
        <f t="shared" si="0"/>
        <v>1.8945786050900073</v>
      </c>
      <c r="H20" s="13">
        <f t="shared" si="0"/>
        <v>2.364624251592785</v>
      </c>
      <c r="I20" s="13">
        <f t="shared" si="0"/>
        <v>2.4288090822342414</v>
      </c>
      <c r="J20" s="18">
        <f t="shared" si="0"/>
        <v>3.499483297350493</v>
      </c>
      <c r="K20" s="13">
        <f t="shared" si="0"/>
        <v>4.529910402646541</v>
      </c>
      <c r="L20" s="36">
        <f t="shared" si="0"/>
        <v>5.407882520861724</v>
      </c>
      <c r="M20" s="33"/>
    </row>
    <row r="21" spans="2:13" ht="15">
      <c r="B21" s="28">
        <f t="shared" si="1"/>
        <v>10</v>
      </c>
      <c r="C21" s="20">
        <f t="shared" si="2"/>
        <v>9</v>
      </c>
      <c r="D21" s="29">
        <v>8</v>
      </c>
      <c r="E21" s="35">
        <f t="shared" si="3"/>
        <v>0.7063866126448375</v>
      </c>
      <c r="F21" s="13">
        <f t="shared" si="0"/>
        <v>1.0665296164919233</v>
      </c>
      <c r="G21" s="13">
        <f t="shared" si="0"/>
        <v>1.8595480375308981</v>
      </c>
      <c r="H21" s="13">
        <f t="shared" si="0"/>
        <v>2.3060041352041662</v>
      </c>
      <c r="I21" s="13">
        <f t="shared" si="0"/>
        <v>2.3664194997430683</v>
      </c>
      <c r="J21" s="18">
        <f t="shared" si="0"/>
        <v>3.355387331333395</v>
      </c>
      <c r="K21" s="13">
        <f t="shared" si="0"/>
        <v>4.2765767995705755</v>
      </c>
      <c r="L21" s="36">
        <f t="shared" si="0"/>
        <v>5.041305433373367</v>
      </c>
      <c r="M21" s="33"/>
    </row>
    <row r="22" spans="2:13" ht="15">
      <c r="B22" s="28">
        <f t="shared" si="1"/>
        <v>11</v>
      </c>
      <c r="C22" s="20">
        <f t="shared" si="2"/>
        <v>10</v>
      </c>
      <c r="D22" s="29">
        <v>9</v>
      </c>
      <c r="E22" s="35">
        <f t="shared" si="3"/>
        <v>0.7027221467513249</v>
      </c>
      <c r="F22" s="13">
        <f t="shared" si="0"/>
        <v>1.0587288426155208</v>
      </c>
      <c r="G22" s="13">
        <f t="shared" si="0"/>
        <v>1.8331129326562374</v>
      </c>
      <c r="H22" s="13">
        <f t="shared" si="0"/>
        <v>2.262157162798205</v>
      </c>
      <c r="I22" s="13">
        <f t="shared" si="0"/>
        <v>2.3198094410224317</v>
      </c>
      <c r="J22" s="18">
        <f t="shared" si="0"/>
        <v>3.2498355415921263</v>
      </c>
      <c r="K22" s="13">
        <f t="shared" si="0"/>
        <v>4.094204800476565</v>
      </c>
      <c r="L22" s="36">
        <f t="shared" si="0"/>
        <v>4.780912585931138</v>
      </c>
      <c r="M22" s="33"/>
    </row>
    <row r="23" spans="1:15" ht="15">
      <c r="A23" s="16"/>
      <c r="B23" s="30">
        <f t="shared" si="1"/>
        <v>12</v>
      </c>
      <c r="C23" s="21">
        <f t="shared" si="2"/>
        <v>11</v>
      </c>
      <c r="D23" s="31">
        <v>10</v>
      </c>
      <c r="E23" s="37">
        <f t="shared" si="3"/>
        <v>0.6998120613124317</v>
      </c>
      <c r="F23" s="18">
        <f t="shared" si="0"/>
        <v>1.0525635783633693</v>
      </c>
      <c r="G23" s="18">
        <f t="shared" si="0"/>
        <v>1.812461122811676</v>
      </c>
      <c r="H23" s="18">
        <f t="shared" si="0"/>
        <v>2.2281388519862744</v>
      </c>
      <c r="I23" s="18">
        <f t="shared" si="0"/>
        <v>2.2836816132996423</v>
      </c>
      <c r="J23" s="18">
        <f t="shared" si="0"/>
        <v>3.169272672616951</v>
      </c>
      <c r="K23" s="18">
        <f t="shared" si="0"/>
        <v>3.9568899895110303</v>
      </c>
      <c r="L23" s="38">
        <f t="shared" si="0"/>
        <v>4.586893858702635</v>
      </c>
      <c r="M23" s="33"/>
      <c r="N23" s="16"/>
      <c r="O23" s="16"/>
    </row>
    <row r="24" spans="2:13" ht="15">
      <c r="B24" s="28">
        <f t="shared" si="1"/>
        <v>13</v>
      </c>
      <c r="C24" s="20">
        <f t="shared" si="2"/>
        <v>12</v>
      </c>
      <c r="D24" s="29">
        <v>11</v>
      </c>
      <c r="E24" s="35">
        <f t="shared" si="3"/>
        <v>0.6974453275598805</v>
      </c>
      <c r="F24" s="13">
        <f t="shared" si="0"/>
        <v>1.0475686810631308</v>
      </c>
      <c r="G24" s="13">
        <f t="shared" si="0"/>
        <v>1.7958848187040437</v>
      </c>
      <c r="H24" s="13">
        <f t="shared" si="0"/>
        <v>2.2009851600916384</v>
      </c>
      <c r="I24" s="13">
        <f t="shared" si="0"/>
        <v>2.2548660037131216</v>
      </c>
      <c r="J24" s="18">
        <f t="shared" si="0"/>
        <v>3.10580651553928</v>
      </c>
      <c r="K24" s="13">
        <f t="shared" si="0"/>
        <v>3.849892678014347</v>
      </c>
      <c r="L24" s="36">
        <f t="shared" si="0"/>
        <v>4.436979338234449</v>
      </c>
      <c r="M24" s="33"/>
    </row>
    <row r="25" spans="2:13" ht="15">
      <c r="B25" s="28">
        <f t="shared" si="1"/>
        <v>14</v>
      </c>
      <c r="C25" s="20">
        <f t="shared" si="2"/>
        <v>13</v>
      </c>
      <c r="D25" s="29">
        <v>12</v>
      </c>
      <c r="E25" s="35">
        <f t="shared" si="3"/>
        <v>0.6954828655117916</v>
      </c>
      <c r="F25" s="13">
        <f t="shared" si="0"/>
        <v>1.0434400081695216</v>
      </c>
      <c r="G25" s="13">
        <f t="shared" si="0"/>
        <v>1.78228755564932</v>
      </c>
      <c r="H25" s="13">
        <f t="shared" si="0"/>
        <v>2.178812829667228</v>
      </c>
      <c r="I25" s="13">
        <f t="shared" si="0"/>
        <v>2.231351317083423</v>
      </c>
      <c r="J25" s="18">
        <f t="shared" si="0"/>
        <v>3.0545395893929017</v>
      </c>
      <c r="K25" s="13">
        <f t="shared" si="0"/>
        <v>3.7642352242291217</v>
      </c>
      <c r="L25" s="36">
        <f t="shared" si="0"/>
        <v>4.317791283606184</v>
      </c>
      <c r="M25" s="33"/>
    </row>
    <row r="26" spans="2:13" ht="15">
      <c r="B26" s="28">
        <f t="shared" si="1"/>
        <v>15</v>
      </c>
      <c r="C26" s="20">
        <f t="shared" si="2"/>
        <v>14</v>
      </c>
      <c r="D26" s="29">
        <v>13</v>
      </c>
      <c r="E26" s="35">
        <f t="shared" si="3"/>
        <v>0.6938293042354404</v>
      </c>
      <c r="F26" s="13">
        <f t="shared" si="0"/>
        <v>1.0399703410862176</v>
      </c>
      <c r="G26" s="13">
        <f t="shared" si="0"/>
        <v>1.7709333959868738</v>
      </c>
      <c r="H26" s="13">
        <f t="shared" si="0"/>
        <v>2.1603686564627917</v>
      </c>
      <c r="I26" s="13">
        <f t="shared" si="0"/>
        <v>2.2118006973050455</v>
      </c>
      <c r="J26" s="18">
        <f t="shared" si="0"/>
        <v>3.0122758387165782</v>
      </c>
      <c r="K26" s="13">
        <f t="shared" si="0"/>
        <v>3.6941488076526867</v>
      </c>
      <c r="L26" s="36">
        <f t="shared" si="0"/>
        <v>4.220831727707121</v>
      </c>
      <c r="M26" s="33"/>
    </row>
    <row r="27" spans="2:13" ht="15">
      <c r="B27" s="28">
        <f t="shared" si="1"/>
        <v>16</v>
      </c>
      <c r="C27" s="20">
        <f t="shared" si="2"/>
        <v>15</v>
      </c>
      <c r="D27" s="29">
        <v>14</v>
      </c>
      <c r="E27" s="35">
        <f t="shared" si="3"/>
        <v>0.6924170695700054</v>
      </c>
      <c r="F27" s="13">
        <f t="shared" si="0"/>
        <v>1.0370136420997853</v>
      </c>
      <c r="G27" s="13">
        <f t="shared" si="0"/>
        <v>1.761310135774893</v>
      </c>
      <c r="H27" s="13">
        <f t="shared" si="0"/>
        <v>2.1447866879178035</v>
      </c>
      <c r="I27" s="13">
        <f t="shared" si="0"/>
        <v>2.195291286976707</v>
      </c>
      <c r="J27" s="18">
        <f t="shared" si="0"/>
        <v>2.9768427343708344</v>
      </c>
      <c r="K27" s="13">
        <f t="shared" si="0"/>
        <v>3.6357628679376583</v>
      </c>
      <c r="L27" s="36">
        <f t="shared" si="0"/>
        <v>4.140454112738203</v>
      </c>
      <c r="M27" s="33"/>
    </row>
    <row r="28" spans="2:13" ht="15">
      <c r="B28" s="28">
        <f t="shared" si="1"/>
        <v>17</v>
      </c>
      <c r="C28" s="20">
        <f t="shared" si="2"/>
        <v>16</v>
      </c>
      <c r="D28" s="29">
        <v>15</v>
      </c>
      <c r="E28" s="35">
        <f t="shared" si="3"/>
        <v>0.6911969489584906</v>
      </c>
      <c r="F28" s="13">
        <f t="shared" si="0"/>
        <v>1.0344640362615334</v>
      </c>
      <c r="G28" s="13">
        <f t="shared" si="0"/>
        <v>1.7530503556925723</v>
      </c>
      <c r="H28" s="13">
        <f t="shared" si="0"/>
        <v>2.131449545559774</v>
      </c>
      <c r="I28" s="13">
        <f t="shared" si="0"/>
        <v>2.181165681904077</v>
      </c>
      <c r="J28" s="18">
        <f t="shared" si="0"/>
        <v>2.9467128834752367</v>
      </c>
      <c r="K28" s="13">
        <f t="shared" si="0"/>
        <v>3.586386397008605</v>
      </c>
      <c r="L28" s="36">
        <f t="shared" si="0"/>
        <v>4.0727651959037905</v>
      </c>
      <c r="M28" s="33"/>
    </row>
    <row r="29" spans="2:13" ht="15">
      <c r="B29" s="28">
        <f t="shared" si="1"/>
        <v>18</v>
      </c>
      <c r="C29" s="20">
        <f t="shared" si="2"/>
        <v>17</v>
      </c>
      <c r="D29" s="29">
        <v>16</v>
      </c>
      <c r="E29" s="35">
        <f t="shared" si="3"/>
        <v>0.6901322538105595</v>
      </c>
      <c r="F29" s="13">
        <f t="shared" si="0"/>
        <v>1.032242897929268</v>
      </c>
      <c r="G29" s="13">
        <f t="shared" si="0"/>
        <v>1.7458836762762506</v>
      </c>
      <c r="H29" s="13">
        <f t="shared" si="0"/>
        <v>2.119905299221255</v>
      </c>
      <c r="I29" s="13">
        <f t="shared" si="0"/>
        <v>2.1689429956774156</v>
      </c>
      <c r="J29" s="18">
        <f t="shared" si="0"/>
        <v>2.9207816224250998</v>
      </c>
      <c r="K29" s="13">
        <f t="shared" si="0"/>
        <v>3.5440918560029533</v>
      </c>
      <c r="L29" s="36">
        <f t="shared" si="0"/>
        <v>4.014996327184055</v>
      </c>
      <c r="M29" s="33"/>
    </row>
    <row r="30" spans="2:13" ht="15">
      <c r="B30" s="28">
        <f t="shared" si="1"/>
        <v>19</v>
      </c>
      <c r="C30" s="20">
        <f t="shared" si="2"/>
        <v>18</v>
      </c>
      <c r="D30" s="29">
        <v>17</v>
      </c>
      <c r="E30" s="35">
        <f t="shared" si="3"/>
        <v>0.6891950751539399</v>
      </c>
      <c r="F30" s="13">
        <f t="shared" si="3"/>
        <v>1.0302906171505197</v>
      </c>
      <c r="G30" s="13">
        <f t="shared" si="3"/>
        <v>1.7396067260750732</v>
      </c>
      <c r="H30" s="13">
        <f t="shared" si="3"/>
        <v>2.109815577833317</v>
      </c>
      <c r="I30" s="13">
        <f t="shared" si="3"/>
        <v>2.1582634005973014</v>
      </c>
      <c r="J30" s="18">
        <f t="shared" si="3"/>
        <v>2.898230519677418</v>
      </c>
      <c r="K30" s="13">
        <f t="shared" si="3"/>
        <v>3.50746314895255</v>
      </c>
      <c r="L30" s="36">
        <f t="shared" si="3"/>
        <v>3.96512627211903</v>
      </c>
      <c r="M30" s="33"/>
    </row>
    <row r="31" spans="2:13" ht="15">
      <c r="B31" s="28">
        <f t="shared" si="1"/>
        <v>20</v>
      </c>
      <c r="C31" s="20">
        <f t="shared" si="2"/>
        <v>19</v>
      </c>
      <c r="D31" s="29">
        <v>18</v>
      </c>
      <c r="E31" s="35">
        <f t="shared" si="3"/>
        <v>0.6883638064662002</v>
      </c>
      <c r="F31" s="13">
        <f t="shared" si="3"/>
        <v>1.0285611804831882</v>
      </c>
      <c r="G31" s="13">
        <f t="shared" si="3"/>
        <v>1.7340636066175394</v>
      </c>
      <c r="H31" s="13">
        <f t="shared" si="3"/>
        <v>2.100922040241038</v>
      </c>
      <c r="I31" s="13">
        <f t="shared" si="3"/>
        <v>2.1488523236373958</v>
      </c>
      <c r="J31" s="18">
        <f t="shared" si="3"/>
        <v>2.8784404727386073</v>
      </c>
      <c r="K31" s="13">
        <f t="shared" si="3"/>
        <v>3.4754370048207397</v>
      </c>
      <c r="L31" s="36">
        <f t="shared" si="3"/>
        <v>3.9216458250851596</v>
      </c>
      <c r="M31" s="33"/>
    </row>
    <row r="32" spans="2:13" ht="15">
      <c r="B32" s="28">
        <f t="shared" si="1"/>
        <v>21</v>
      </c>
      <c r="C32" s="20">
        <f t="shared" si="2"/>
        <v>20</v>
      </c>
      <c r="D32" s="29">
        <v>19</v>
      </c>
      <c r="E32" s="35">
        <f t="shared" si="3"/>
        <v>0.6876214602039581</v>
      </c>
      <c r="F32" s="13">
        <f t="shared" si="3"/>
        <v>1.027018504650412</v>
      </c>
      <c r="G32" s="13">
        <f t="shared" si="3"/>
        <v>1.7291328115213698</v>
      </c>
      <c r="H32" s="13">
        <f t="shared" si="3"/>
        <v>2.0930240544083087</v>
      </c>
      <c r="I32" s="13">
        <f t="shared" si="3"/>
        <v>2.1404966299111416</v>
      </c>
      <c r="J32" s="18">
        <f t="shared" si="3"/>
        <v>2.860934606464979</v>
      </c>
      <c r="K32" s="13">
        <f t="shared" si="3"/>
        <v>3.4471998103899186</v>
      </c>
      <c r="L32" s="36">
        <f t="shared" si="3"/>
        <v>3.883405852592082</v>
      </c>
      <c r="M32" s="33"/>
    </row>
    <row r="33" spans="2:13" ht="15">
      <c r="B33" s="28">
        <f t="shared" si="1"/>
        <v>22</v>
      </c>
      <c r="C33" s="20">
        <f t="shared" si="2"/>
        <v>21</v>
      </c>
      <c r="D33" s="29">
        <v>20</v>
      </c>
      <c r="E33" s="35">
        <f t="shared" si="3"/>
        <v>0.6869544964488031</v>
      </c>
      <c r="F33" s="13">
        <f t="shared" si="3"/>
        <v>1.0256338955690145</v>
      </c>
      <c r="G33" s="13">
        <f t="shared" si="3"/>
        <v>1.7247182429207881</v>
      </c>
      <c r="H33" s="13">
        <f t="shared" si="3"/>
        <v>2.085963447265865</v>
      </c>
      <c r="I33" s="13">
        <f t="shared" si="3"/>
        <v>2.1330283618908976</v>
      </c>
      <c r="J33" s="18">
        <f t="shared" si="3"/>
        <v>2.8453397097861086</v>
      </c>
      <c r="K33" s="13">
        <f t="shared" si="3"/>
        <v>3.4221185666813847</v>
      </c>
      <c r="L33" s="36">
        <f t="shared" si="3"/>
        <v>3.8495162749308265</v>
      </c>
      <c r="M33" s="33"/>
    </row>
    <row r="34" spans="2:13" ht="15">
      <c r="B34" s="28">
        <f t="shared" si="1"/>
        <v>24</v>
      </c>
      <c r="C34" s="20">
        <f t="shared" si="2"/>
        <v>23</v>
      </c>
      <c r="D34" s="29">
        <v>22</v>
      </c>
      <c r="E34" s="35">
        <f t="shared" si="3"/>
        <v>0.6858050317218853</v>
      </c>
      <c r="F34" s="13">
        <f t="shared" si="3"/>
        <v>1.0232507549168217</v>
      </c>
      <c r="G34" s="13">
        <f t="shared" si="3"/>
        <v>1.7171443743802424</v>
      </c>
      <c r="H34" s="13">
        <f t="shared" si="3"/>
        <v>2.073873067904025</v>
      </c>
      <c r="I34" s="13">
        <f t="shared" si="3"/>
        <v>2.1202432646447096</v>
      </c>
      <c r="J34" s="18">
        <f t="shared" si="3"/>
        <v>2.8187560606001427</v>
      </c>
      <c r="K34" s="13">
        <f t="shared" si="3"/>
        <v>3.3795248909822555</v>
      </c>
      <c r="L34" s="36">
        <f t="shared" si="3"/>
        <v>3.79213067169839</v>
      </c>
      <c r="M34" s="33"/>
    </row>
    <row r="35" spans="2:13" ht="15">
      <c r="B35" s="28">
        <f t="shared" si="1"/>
        <v>26</v>
      </c>
      <c r="C35" s="20">
        <f t="shared" si="2"/>
        <v>25</v>
      </c>
      <c r="D35" s="29">
        <v>24</v>
      </c>
      <c r="E35" s="35">
        <f t="shared" si="3"/>
        <v>0.6848496272369821</v>
      </c>
      <c r="F35" s="13">
        <f t="shared" si="3"/>
        <v>1.0212729655230455</v>
      </c>
      <c r="G35" s="13">
        <f t="shared" si="3"/>
        <v>1.7108820799094284</v>
      </c>
      <c r="H35" s="13">
        <f t="shared" si="3"/>
        <v>2.0638985616280254</v>
      </c>
      <c r="I35" s="13">
        <f t="shared" si="3"/>
        <v>2.10969882211672</v>
      </c>
      <c r="J35" s="18">
        <f t="shared" si="3"/>
        <v>2.7969395047744556</v>
      </c>
      <c r="K35" s="13">
        <f t="shared" si="3"/>
        <v>3.3447217413074832</v>
      </c>
      <c r="L35" s="36">
        <f t="shared" si="3"/>
        <v>3.7453986192900515</v>
      </c>
      <c r="M35" s="33"/>
    </row>
    <row r="36" spans="2:13" ht="15">
      <c r="B36" s="28">
        <f t="shared" si="1"/>
        <v>28</v>
      </c>
      <c r="C36" s="20">
        <f t="shared" si="2"/>
        <v>27</v>
      </c>
      <c r="D36" s="29">
        <v>26</v>
      </c>
      <c r="E36" s="35">
        <f t="shared" si="3"/>
        <v>0.6840429726828722</v>
      </c>
      <c r="F36" s="13">
        <f t="shared" si="3"/>
        <v>1.0196052301729146</v>
      </c>
      <c r="G36" s="13">
        <f t="shared" si="3"/>
        <v>1.7056179197592738</v>
      </c>
      <c r="H36" s="13">
        <f t="shared" si="3"/>
        <v>2.055529438642873</v>
      </c>
      <c r="I36" s="13">
        <f t="shared" si="3"/>
        <v>2.1008537418020627</v>
      </c>
      <c r="J36" s="18">
        <f t="shared" si="3"/>
        <v>2.7787145333296825</v>
      </c>
      <c r="K36" s="13">
        <f t="shared" si="3"/>
        <v>3.315754233974177</v>
      </c>
      <c r="L36" s="36">
        <f t="shared" si="3"/>
        <v>3.7066117434809116</v>
      </c>
      <c r="M36" s="33"/>
    </row>
    <row r="37" spans="2:13" ht="15">
      <c r="B37" s="28">
        <f t="shared" si="1"/>
        <v>30</v>
      </c>
      <c r="C37" s="20">
        <f t="shared" si="2"/>
        <v>29</v>
      </c>
      <c r="D37" s="29">
        <v>28</v>
      </c>
      <c r="E37" s="35">
        <f t="shared" si="3"/>
        <v>0.6833528429885039</v>
      </c>
      <c r="F37" s="13">
        <f t="shared" si="3"/>
        <v>1.0181799489266328</v>
      </c>
      <c r="G37" s="13">
        <f t="shared" si="3"/>
        <v>1.7011309342659326</v>
      </c>
      <c r="H37" s="13">
        <f t="shared" si="3"/>
        <v>2.0484071417952445</v>
      </c>
      <c r="I37" s="13">
        <f t="shared" si="3"/>
        <v>2.0933280200840945</v>
      </c>
      <c r="J37" s="18">
        <f t="shared" si="3"/>
        <v>2.7632624554614447</v>
      </c>
      <c r="K37" s="13">
        <f t="shared" si="3"/>
        <v>3.2912702043438378</v>
      </c>
      <c r="L37" s="36">
        <f t="shared" si="3"/>
        <v>3.6739064007012754</v>
      </c>
      <c r="M37" s="33"/>
    </row>
    <row r="38" spans="2:13" ht="15">
      <c r="B38" s="28">
        <f t="shared" si="1"/>
        <v>31</v>
      </c>
      <c r="C38" s="20">
        <f t="shared" si="2"/>
        <v>30</v>
      </c>
      <c r="D38" s="29">
        <v>29</v>
      </c>
      <c r="E38" s="35">
        <f t="shared" si="3"/>
        <v>0.6830438608216136</v>
      </c>
      <c r="F38" s="13">
        <f t="shared" si="3"/>
        <v>1.0175422879119997</v>
      </c>
      <c r="G38" s="13">
        <f t="shared" si="3"/>
        <v>1.6991270265334986</v>
      </c>
      <c r="H38" s="13">
        <f t="shared" si="3"/>
        <v>2.0452296421327034</v>
      </c>
      <c r="I38" s="13">
        <f t="shared" si="3"/>
        <v>2.0899710226337835</v>
      </c>
      <c r="J38" s="18">
        <f t="shared" si="3"/>
        <v>2.756385903670605</v>
      </c>
      <c r="K38" s="13">
        <f t="shared" si="3"/>
        <v>3.2803967746832243</v>
      </c>
      <c r="L38" s="36">
        <f t="shared" si="3"/>
        <v>3.659405019466332</v>
      </c>
      <c r="M38" s="33"/>
    </row>
    <row r="39" spans="2:13" ht="15">
      <c r="B39" s="28">
        <f t="shared" si="1"/>
        <v>36</v>
      </c>
      <c r="C39" s="20">
        <f t="shared" si="2"/>
        <v>35</v>
      </c>
      <c r="D39" s="29">
        <v>34</v>
      </c>
      <c r="E39" s="35">
        <f t="shared" si="3"/>
        <v>0.6817741029155762</v>
      </c>
      <c r="F39" s="13">
        <f t="shared" si="3"/>
        <v>1.0149248132644066</v>
      </c>
      <c r="G39" s="13">
        <f t="shared" si="3"/>
        <v>1.6909242551868542</v>
      </c>
      <c r="H39" s="13">
        <f t="shared" si="3"/>
        <v>2.032244509317719</v>
      </c>
      <c r="I39" s="13">
        <f t="shared" si="3"/>
        <v>2.0762554741250105</v>
      </c>
      <c r="J39" s="18">
        <f t="shared" si="3"/>
        <v>2.7283943670707203</v>
      </c>
      <c r="K39" s="13">
        <f t="shared" si="3"/>
        <v>3.236279828358244</v>
      </c>
      <c r="L39" s="36">
        <f t="shared" si="3"/>
        <v>3.6007157973864077</v>
      </c>
      <c r="M39" s="33"/>
    </row>
    <row r="40" spans="2:13" ht="15">
      <c r="B40" s="28">
        <f t="shared" si="1"/>
        <v>41</v>
      </c>
      <c r="C40" s="20">
        <f t="shared" si="2"/>
        <v>40</v>
      </c>
      <c r="D40" s="29">
        <v>39</v>
      </c>
      <c r="E40" s="35">
        <f t="shared" si="3"/>
        <v>0.6808325565646067</v>
      </c>
      <c r="F40" s="13">
        <f t="shared" si="3"/>
        <v>1.0129870069270204</v>
      </c>
      <c r="G40" s="13">
        <f t="shared" si="3"/>
        <v>1.6848751217112248</v>
      </c>
      <c r="H40" s="13">
        <f t="shared" si="3"/>
        <v>2.0226909200367595</v>
      </c>
      <c r="I40" s="13">
        <f t="shared" si="3"/>
        <v>2.0661677102466363</v>
      </c>
      <c r="J40" s="18">
        <f t="shared" si="3"/>
        <v>2.7079131835176615</v>
      </c>
      <c r="K40" s="13">
        <f t="shared" si="3"/>
        <v>3.2041473552256035</v>
      </c>
      <c r="L40" s="36">
        <f t="shared" si="3"/>
        <v>3.5581200813327323</v>
      </c>
      <c r="M40" s="33"/>
    </row>
    <row r="41" spans="2:13" ht="15">
      <c r="B41" s="28">
        <f t="shared" si="1"/>
        <v>46</v>
      </c>
      <c r="C41" s="20">
        <f t="shared" si="2"/>
        <v>45</v>
      </c>
      <c r="D41" s="29">
        <v>44</v>
      </c>
      <c r="E41" s="35">
        <f t="shared" si="3"/>
        <v>0.6801065374112414</v>
      </c>
      <c r="F41" s="13">
        <f t="shared" si="3"/>
        <v>1.0114945747695951</v>
      </c>
      <c r="G41" s="13">
        <f t="shared" si="3"/>
        <v>1.680229976572116</v>
      </c>
      <c r="H41" s="13">
        <f t="shared" si="3"/>
        <v>2.015367574443765</v>
      </c>
      <c r="I41" s="13">
        <f t="shared" si="3"/>
        <v>2.0584367485445894</v>
      </c>
      <c r="J41" s="18">
        <f t="shared" si="3"/>
        <v>2.6922782656930213</v>
      </c>
      <c r="K41" s="13">
        <f t="shared" si="3"/>
        <v>3.1797025787170416</v>
      </c>
      <c r="L41" s="36">
        <f t="shared" si="3"/>
        <v>3.525801306487177</v>
      </c>
      <c r="M41" s="33"/>
    </row>
    <row r="42" spans="2:13" ht="15">
      <c r="B42" s="28">
        <f t="shared" si="1"/>
        <v>51</v>
      </c>
      <c r="C42" s="20">
        <f t="shared" si="2"/>
        <v>50</v>
      </c>
      <c r="D42" s="29">
        <v>49</v>
      </c>
      <c r="E42" s="35">
        <f t="shared" si="3"/>
        <v>0.6795296452626528</v>
      </c>
      <c r="F42" s="13">
        <f t="shared" si="3"/>
        <v>1.0103098065235747</v>
      </c>
      <c r="G42" s="13">
        <f t="shared" si="3"/>
        <v>1.6765508926168529</v>
      </c>
      <c r="H42" s="13">
        <f t="shared" si="3"/>
        <v>2.009575237129239</v>
      </c>
      <c r="I42" s="13">
        <f t="shared" si="3"/>
        <v>2.052323158142476</v>
      </c>
      <c r="J42" s="18">
        <f t="shared" si="3"/>
        <v>2.6799519736315514</v>
      </c>
      <c r="K42" s="13">
        <f t="shared" si="3"/>
        <v>3.160482592537383</v>
      </c>
      <c r="L42" s="36">
        <f t="shared" si="3"/>
        <v>3.500442891367366</v>
      </c>
      <c r="M42" s="33"/>
    </row>
    <row r="43" spans="2:13" ht="15">
      <c r="B43" s="28">
        <f t="shared" si="1"/>
        <v>56</v>
      </c>
      <c r="C43" s="20">
        <f t="shared" si="2"/>
        <v>55</v>
      </c>
      <c r="D43" s="29">
        <v>54</v>
      </c>
      <c r="E43" s="35">
        <f t="shared" si="3"/>
        <v>0.6790602143649754</v>
      </c>
      <c r="F43" s="13">
        <f t="shared" si="3"/>
        <v>1.009346458636833</v>
      </c>
      <c r="G43" s="13">
        <f t="shared" si="3"/>
        <v>1.673564906352159</v>
      </c>
      <c r="H43" s="13">
        <f t="shared" si="3"/>
        <v>2.0048792881880577</v>
      </c>
      <c r="I43" s="13">
        <f t="shared" si="3"/>
        <v>2.0473675103653712</v>
      </c>
      <c r="J43" s="18">
        <f t="shared" si="3"/>
        <v>2.6699847957348912</v>
      </c>
      <c r="K43" s="13">
        <f t="shared" si="3"/>
        <v>3.1449746544510466</v>
      </c>
      <c r="L43" s="36">
        <f t="shared" si="3"/>
        <v>3.4800160508702764</v>
      </c>
      <c r="M43" s="33"/>
    </row>
    <row r="44" spans="2:13" ht="15">
      <c r="B44" s="28">
        <f t="shared" si="1"/>
        <v>61</v>
      </c>
      <c r="C44" s="20">
        <f t="shared" si="2"/>
        <v>60</v>
      </c>
      <c r="D44" s="29">
        <v>59</v>
      </c>
      <c r="E44" s="35">
        <f t="shared" si="3"/>
        <v>0.678670777801716</v>
      </c>
      <c r="F44" s="13">
        <f t="shared" si="3"/>
        <v>1.008547766080067</v>
      </c>
      <c r="G44" s="13">
        <f t="shared" si="3"/>
        <v>1.6710930321038957</v>
      </c>
      <c r="H44" s="13">
        <f t="shared" si="3"/>
        <v>2.0009953780882688</v>
      </c>
      <c r="I44" s="13">
        <f t="shared" si="3"/>
        <v>2.0432693161006417</v>
      </c>
      <c r="J44" s="18">
        <f t="shared" si="3"/>
        <v>2.661758752162968</v>
      </c>
      <c r="K44" s="13">
        <f t="shared" si="3"/>
        <v>3.1321984236684894</v>
      </c>
      <c r="L44" s="36">
        <f t="shared" si="3"/>
        <v>3.463210304951942</v>
      </c>
      <c r="M44" s="33"/>
    </row>
    <row r="45" spans="2:13" ht="15">
      <c r="B45" s="28">
        <f t="shared" si="1"/>
        <v>81</v>
      </c>
      <c r="C45" s="20">
        <f t="shared" si="2"/>
        <v>80</v>
      </c>
      <c r="D45" s="29">
        <v>79</v>
      </c>
      <c r="E45" s="35">
        <f t="shared" si="3"/>
        <v>0.6776079812261186</v>
      </c>
      <c r="F45" s="13">
        <f t="shared" si="3"/>
        <v>1.0063703610887298</v>
      </c>
      <c r="G45" s="13">
        <f t="shared" si="3"/>
        <v>1.6643714091365507</v>
      </c>
      <c r="H45" s="13">
        <f t="shared" si="3"/>
        <v>1.9904502102301287</v>
      </c>
      <c r="I45" s="13">
        <f t="shared" si="3"/>
        <v>2.0321446702652874</v>
      </c>
      <c r="J45" s="18">
        <f t="shared" si="3"/>
        <v>2.63950462745322</v>
      </c>
      <c r="K45" s="13">
        <f t="shared" si="3"/>
        <v>3.0977377758403764</v>
      </c>
      <c r="L45" s="36">
        <f t="shared" si="3"/>
        <v>3.417985096707859</v>
      </c>
      <c r="M45" s="33"/>
    </row>
    <row r="46" spans="2:13" ht="15">
      <c r="B46" s="28">
        <f t="shared" si="1"/>
        <v>101</v>
      </c>
      <c r="C46" s="20">
        <f t="shared" si="2"/>
        <v>100</v>
      </c>
      <c r="D46" s="29">
        <v>99</v>
      </c>
      <c r="E46" s="35">
        <f t="shared" si="3"/>
        <v>0.6769759855461587</v>
      </c>
      <c r="F46" s="13">
        <f t="shared" si="3"/>
        <v>1.0050771371266474</v>
      </c>
      <c r="G46" s="13">
        <f t="shared" si="3"/>
        <v>1.6603911560169928</v>
      </c>
      <c r="H46" s="13">
        <f t="shared" si="3"/>
        <v>1.9842169515864165</v>
      </c>
      <c r="I46" s="13">
        <f t="shared" si="3"/>
        <v>2.025570485252751</v>
      </c>
      <c r="J46" s="18">
        <f t="shared" si="3"/>
        <v>2.626405457280828</v>
      </c>
      <c r="K46" s="13">
        <f t="shared" si="3"/>
        <v>3.0775244217173867</v>
      </c>
      <c r="L46" s="36">
        <f t="shared" si="3"/>
        <v>3.3915288333636497</v>
      </c>
      <c r="M46" s="33"/>
    </row>
    <row r="47" spans="2:13" ht="15">
      <c r="B47" s="28">
        <f t="shared" si="1"/>
        <v>151</v>
      </c>
      <c r="C47" s="20">
        <f t="shared" si="2"/>
        <v>150</v>
      </c>
      <c r="D47" s="29">
        <v>149</v>
      </c>
      <c r="E47" s="35">
        <f t="shared" si="3"/>
        <v>0.6761398721597403</v>
      </c>
      <c r="F47" s="13">
        <f t="shared" si="3"/>
        <v>1.003368040846653</v>
      </c>
      <c r="G47" s="13">
        <f t="shared" si="3"/>
        <v>1.6551445337979596</v>
      </c>
      <c r="H47" s="13">
        <f t="shared" si="3"/>
        <v>1.976013177689196</v>
      </c>
      <c r="I47" s="13">
        <f t="shared" si="3"/>
        <v>2.016919833769492</v>
      </c>
      <c r="J47" s="18">
        <f t="shared" si="3"/>
        <v>2.6092279074478903</v>
      </c>
      <c r="K47" s="13">
        <f t="shared" si="3"/>
        <v>3.051097651893426</v>
      </c>
      <c r="L47" s="36">
        <f t="shared" si="3"/>
        <v>3.3570202825441466</v>
      </c>
      <c r="M47" s="33"/>
    </row>
    <row r="48" spans="2:13" ht="15">
      <c r="B48" s="28">
        <f t="shared" si="1"/>
        <v>201</v>
      </c>
      <c r="C48" s="20">
        <f t="shared" si="2"/>
        <v>200</v>
      </c>
      <c r="D48" s="29">
        <v>199</v>
      </c>
      <c r="E48" s="35">
        <f t="shared" si="3"/>
        <v>0.6757245956106386</v>
      </c>
      <c r="F48" s="13">
        <f t="shared" si="3"/>
        <v>1.0025199384389385</v>
      </c>
      <c r="G48" s="13">
        <f t="shared" si="3"/>
        <v>1.6525467461665586</v>
      </c>
      <c r="H48" s="13">
        <f t="shared" si="3"/>
        <v>1.9719565442517553</v>
      </c>
      <c r="I48" s="13">
        <f t="shared" si="3"/>
        <v>2.0126429961895633</v>
      </c>
      <c r="J48" s="18">
        <f t="shared" si="3"/>
        <v>2.600760216058518</v>
      </c>
      <c r="K48" s="13">
        <f t="shared" si="3"/>
        <v>3.0381040609508676</v>
      </c>
      <c r="L48" s="36">
        <f t="shared" si="3"/>
        <v>3.340086556161434</v>
      </c>
      <c r="M48" s="33"/>
    </row>
    <row r="49" spans="2:13" ht="15">
      <c r="B49" s="28">
        <f t="shared" si="1"/>
        <v>301</v>
      </c>
      <c r="C49" s="20">
        <f t="shared" si="2"/>
        <v>300</v>
      </c>
      <c r="D49" s="29">
        <v>299</v>
      </c>
      <c r="E49" s="35">
        <f t="shared" si="3"/>
        <v>0.6753111572835628</v>
      </c>
      <c r="F49" s="13">
        <f t="shared" si="3"/>
        <v>1.0016760924795514</v>
      </c>
      <c r="G49" s="13">
        <f t="shared" si="3"/>
        <v>1.649965767426393</v>
      </c>
      <c r="H49" s="13">
        <f t="shared" si="3"/>
        <v>1.967929669065667</v>
      </c>
      <c r="I49" s="13">
        <f t="shared" si="3"/>
        <v>2.0083980376162383</v>
      </c>
      <c r="J49" s="18">
        <f t="shared" si="3"/>
        <v>2.592371884119478</v>
      </c>
      <c r="K49" s="13">
        <f t="shared" si="3"/>
        <v>3.0252541444853183</v>
      </c>
      <c r="L49" s="36">
        <f t="shared" si="3"/>
        <v>3.323361948116116</v>
      </c>
      <c r="M49" s="33"/>
    </row>
    <row r="50" spans="2:13" ht="15">
      <c r="B50" s="28">
        <f t="shared" si="1"/>
        <v>501</v>
      </c>
      <c r="C50" s="20">
        <f t="shared" si="2"/>
        <v>500</v>
      </c>
      <c r="D50" s="29">
        <v>499</v>
      </c>
      <c r="E50" s="35">
        <f t="shared" si="3"/>
        <v>0.6749817225476253</v>
      </c>
      <c r="F50" s="13">
        <f t="shared" si="3"/>
        <v>1.001004060060406</v>
      </c>
      <c r="G50" s="13">
        <f t="shared" si="3"/>
        <v>1.647912984059728</v>
      </c>
      <c r="H50" s="13">
        <f t="shared" si="3"/>
        <v>1.964729390987682</v>
      </c>
      <c r="I50" s="13">
        <f t="shared" si="3"/>
        <v>2.0050248021078243</v>
      </c>
      <c r="J50" s="18">
        <f t="shared" si="3"/>
        <v>2.5857176831117474</v>
      </c>
      <c r="K50" s="13">
        <f t="shared" si="3"/>
        <v>3.0150762481081137</v>
      </c>
      <c r="L50" s="36">
        <f t="shared" si="3"/>
        <v>3.3101305703977943</v>
      </c>
      <c r="M50" s="33"/>
    </row>
    <row r="51" spans="2:13" ht="15">
      <c r="B51" s="28">
        <f t="shared" si="1"/>
        <v>1001</v>
      </c>
      <c r="C51" s="20">
        <f t="shared" si="2"/>
        <v>1000</v>
      </c>
      <c r="D51" s="47">
        <v>999</v>
      </c>
      <c r="E51" s="35">
        <f t="shared" si="3"/>
        <v>0.6747354103466887</v>
      </c>
      <c r="F51" s="13">
        <f t="shared" si="3"/>
        <v>1.00050180154636</v>
      </c>
      <c r="G51" s="13">
        <f t="shared" si="3"/>
        <v>1.6463803454274908</v>
      </c>
      <c r="H51" s="13">
        <f t="shared" si="3"/>
        <v>1.9623414611334626</v>
      </c>
      <c r="I51" s="13">
        <f t="shared" si="3"/>
        <v>2.002508025871931</v>
      </c>
      <c r="J51" s="18">
        <f t="shared" si="3"/>
        <v>2.5807596372676254</v>
      </c>
      <c r="K51" s="13">
        <f t="shared" si="3"/>
        <v>3.0075016532764893</v>
      </c>
      <c r="L51" s="36">
        <f t="shared" si="3"/>
        <v>3.3002924403987235</v>
      </c>
      <c r="M51" s="33"/>
    </row>
    <row r="52" spans="1:12" ht="15.75" thickBot="1">
      <c r="A52" s="9"/>
      <c r="B52" s="48" t="s">
        <v>7</v>
      </c>
      <c r="C52" s="32" t="s">
        <v>7</v>
      </c>
      <c r="D52" s="49" t="s">
        <v>7</v>
      </c>
      <c r="E52" s="39">
        <f>_xlfn.T.INV.2T(1-E$13,10^8)</f>
        <v>0.6744897492679617</v>
      </c>
      <c r="F52" s="14">
        <f aca="true" t="shared" si="4" ref="F52:L52">_xlfn.T.INV.2T(1-F$13,10^8)</f>
        <v>1.0000010516725848</v>
      </c>
      <c r="G52" s="14">
        <f t="shared" si="4"/>
        <v>1.6448536410111307</v>
      </c>
      <c r="H52" s="14">
        <f t="shared" si="4"/>
        <v>1.9599640064369337</v>
      </c>
      <c r="I52" s="14">
        <f t="shared" si="4"/>
        <v>2.000002469718349</v>
      </c>
      <c r="J52" s="19">
        <f t="shared" si="4"/>
        <v>2.5758293526846576</v>
      </c>
      <c r="K52" s="14">
        <f t="shared" si="4"/>
        <v>2.9999770683914355</v>
      </c>
      <c r="L52" s="40">
        <f t="shared" si="4"/>
        <v>3.2905268302985418</v>
      </c>
    </row>
    <row r="53" spans="5:10" ht="15">
      <c r="E53" s="2"/>
      <c r="F53" s="2"/>
      <c r="G53" s="2"/>
      <c r="J53" s="16"/>
    </row>
    <row r="54" ht="15">
      <c r="J54" s="16"/>
    </row>
    <row r="55" ht="15">
      <c r="J55" s="16"/>
    </row>
    <row r="56" ht="15">
      <c r="J56" s="16"/>
    </row>
    <row r="60" ht="15">
      <c r="F60" s="4"/>
    </row>
  </sheetData>
  <sheetProtection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Ulrich Hoeppe</dc:creator>
  <cp:keywords/>
  <dc:description/>
  <cp:lastModifiedBy>Dr. Ulrich Hoeppe</cp:lastModifiedBy>
  <dcterms:created xsi:type="dcterms:W3CDTF">2016-02-21T08:52:48Z</dcterms:created>
  <dcterms:modified xsi:type="dcterms:W3CDTF">2016-02-24T12:06:42Z</dcterms:modified>
  <cp:category/>
  <cp:version/>
  <cp:contentType/>
  <cp:contentStatus/>
</cp:coreProperties>
</file>